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55" windowHeight="7680" activeTab="0"/>
  </bookViews>
  <sheets>
    <sheet name="31.03.17" sheetId="1" r:id="rId1"/>
  </sheets>
  <definedNames>
    <definedName name="_xlnm.Print_Area" localSheetId="0">'31.03.17'!$A$1:$I$115</definedName>
  </definedNames>
  <calcPr fullCalcOnLoad="1"/>
</workbook>
</file>

<file path=xl/sharedStrings.xml><?xml version="1.0" encoding="utf-8"?>
<sst xmlns="http://schemas.openxmlformats.org/spreadsheetml/2006/main" count="237" uniqueCount="138">
  <si>
    <t>КФСР</t>
  </si>
  <si>
    <t>КЦСР</t>
  </si>
  <si>
    <t>Наименование КЦСР</t>
  </si>
  <si>
    <t>Доп. ФК</t>
  </si>
  <si>
    <t>КВР</t>
  </si>
  <si>
    <t>КОСГУ</t>
  </si>
  <si>
    <t>Остаток субсидии прошлых лет</t>
  </si>
  <si>
    <t>Лимиты 2017 год</t>
  </si>
  <si>
    <t>Плановые назначения на 2017 г. с учетом остатка</t>
  </si>
  <si>
    <t>0120200060</t>
  </si>
  <si>
    <t>Обеспечение деятельности (оказание услуг, выполнение работ) муниципальных учреждений (организаций)</t>
  </si>
  <si>
    <t>0000000</t>
  </si>
  <si>
    <t>в т.ч. по КВР и КОСГУ</t>
  </si>
  <si>
    <t>0702</t>
  </si>
  <si>
    <t>0000123</t>
  </si>
  <si>
    <t>012022Н070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</si>
  <si>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</si>
  <si>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0000220</t>
  </si>
  <si>
    <t>012022Н080</t>
  </si>
  <si>
    <t>Выплата вознаграждения за выполнение функций классного руководителя педагогическим работникам образовательных организаций</t>
  </si>
  <si>
    <t>0000247</t>
  </si>
  <si>
    <t>015012Н230</t>
  </si>
  <si>
    <t>Предоставление мер социальной поддержки педагогическим работникам образовательных организаций</t>
  </si>
  <si>
    <t>0000266</t>
  </si>
  <si>
    <t>1003</t>
  </si>
  <si>
    <t>012022Е020</t>
  </si>
  <si>
    <t>Предоставление мер социальной поддержки учащимся из многодетных малоимущих семей</t>
  </si>
  <si>
    <t>0000240</t>
  </si>
  <si>
    <t>012022Е030</t>
  </si>
  <si>
    <t>Предоставление мер социальной поддержки учащимся из малоимущих семей</t>
  </si>
  <si>
    <t>0000217</t>
  </si>
  <si>
    <t>Итого по бюджету</t>
  </si>
  <si>
    <t>Внебюджет</t>
  </si>
  <si>
    <t>Итого по внебюджету</t>
  </si>
  <si>
    <t>ВСЕГО</t>
  </si>
  <si>
    <t>221</t>
  </si>
  <si>
    <t>244</t>
  </si>
  <si>
    <t>223</t>
  </si>
  <si>
    <t>225</t>
  </si>
  <si>
    <t>226</t>
  </si>
  <si>
    <t>851</t>
  </si>
  <si>
    <t>852</t>
  </si>
  <si>
    <t>290</t>
  </si>
  <si>
    <t>340</t>
  </si>
  <si>
    <t>111</t>
  </si>
  <si>
    <t>211</t>
  </si>
  <si>
    <t>112</t>
  </si>
  <si>
    <t>212</t>
  </si>
  <si>
    <t>119</t>
  </si>
  <si>
    <t>213</t>
  </si>
  <si>
    <t>310</t>
  </si>
  <si>
    <t>323</t>
  </si>
  <si>
    <t>0,00</t>
  </si>
  <si>
    <t>0707</t>
  </si>
  <si>
    <t>014010040</t>
  </si>
  <si>
    <t>Мероприятия по организации отдыха детей в каникулярное время</t>
  </si>
  <si>
    <t>0000111</t>
  </si>
  <si>
    <t>014012Е290</t>
  </si>
  <si>
    <t>Мероприятия по организации оздоровления и отдыха детей</t>
  </si>
  <si>
    <t>0000246</t>
  </si>
  <si>
    <t>0709</t>
  </si>
  <si>
    <t>0930110020</t>
  </si>
  <si>
    <t xml:space="preserve">Мероприятия по профилактике алкоголизма, наркомании, и токсикомании </t>
  </si>
  <si>
    <t>0000129</t>
  </si>
  <si>
    <t>0180510080</t>
  </si>
  <si>
    <t>Проведение мероприятий для детей и молодежи</t>
  </si>
  <si>
    <t>0000110</t>
  </si>
  <si>
    <t>113</t>
  </si>
  <si>
    <t>222</t>
  </si>
  <si>
    <t>Услуги связи</t>
  </si>
  <si>
    <t>Коммунальные расходы</t>
  </si>
  <si>
    <t>Работы, услуги по содержанию имущества, в т.ч.</t>
  </si>
  <si>
    <t>Вывоз мусора</t>
  </si>
  <si>
    <t>Тех. обслуживание пожарной охраны</t>
  </si>
  <si>
    <t>Тех. обслуживание видеонаблюдения</t>
  </si>
  <si>
    <t>Тех.обслуживание приборов учета тепловой энергии</t>
  </si>
  <si>
    <t>Пультовая охрана</t>
  </si>
  <si>
    <t>Тех.мониторинг "Стрелец"</t>
  </si>
  <si>
    <t>Абонент.обслуж. "Стрелец-мониторинг"</t>
  </si>
  <si>
    <t>Дератизация и дезинсекция</t>
  </si>
  <si>
    <t>Обслуживание 1С</t>
  </si>
  <si>
    <t>Прочие работы, услуги, в т.ч.</t>
  </si>
  <si>
    <t>Уплата налога имущество организаций и земельного налога</t>
  </si>
  <si>
    <t>Налог на негативное воздействие окружающ.среды</t>
  </si>
  <si>
    <t>Увеличение стоимости материальных запасов</t>
  </si>
  <si>
    <t>Продление лицензии "Контур-экстерн" (электронная отчетность)</t>
  </si>
  <si>
    <t>Строительные материалы для тек.ремонта здания</t>
  </si>
  <si>
    <t>Подготовка здания к отопительному сезону</t>
  </si>
  <si>
    <t>Заработная плата</t>
  </si>
  <si>
    <t>Пособие по уходу за ребенком до 3-х лет</t>
  </si>
  <si>
    <t>Начисления на выплаты по оплате труда</t>
  </si>
  <si>
    <t xml:space="preserve">Физическая охрана </t>
  </si>
  <si>
    <t>Бланки строгой отчетности</t>
  </si>
  <si>
    <t>Увеличение стоимости основных средств</t>
  </si>
  <si>
    <t xml:space="preserve">Приобретение книг </t>
  </si>
  <si>
    <t>Бумага для печати</t>
  </si>
  <si>
    <t>Прописи</t>
  </si>
  <si>
    <t>Классные журналы</t>
  </si>
  <si>
    <t>Прочие выплаты</t>
  </si>
  <si>
    <t>Транспортные услуги</t>
  </si>
  <si>
    <t>Прочие услуги</t>
  </si>
  <si>
    <t>Командировочные расходы</t>
  </si>
  <si>
    <t>Питание участников олимпиады</t>
  </si>
  <si>
    <t xml:space="preserve">Приобретение кубков, медалей </t>
  </si>
  <si>
    <t>Питание учащихся из многодетных малоимущих семей</t>
  </si>
  <si>
    <t>Питание учащихся из малоимущих семей</t>
  </si>
  <si>
    <t>Заправка картриджей</t>
  </si>
  <si>
    <t>Неисключительные права ,лицензия</t>
  </si>
  <si>
    <t xml:space="preserve">Электронная подписка </t>
  </si>
  <si>
    <t>Выплата вознаграждения по дог. ГПХ сотрудникам, за оказание платных образ.услуг, а так же оплата начислений с выплат</t>
  </si>
  <si>
    <t>проверка соедин.заземлит.с заземл.элемент.и налич.цепи между заземл.устан.</t>
  </si>
  <si>
    <t>Вертикальные жалюзи</t>
  </si>
  <si>
    <t>Приобретение канц. товаров</t>
  </si>
  <si>
    <t>Заправка огнетушителей</t>
  </si>
  <si>
    <t>плат.образ.услуги в сфере педаг.измерений</t>
  </si>
  <si>
    <t>Монтажные работы (замена аккумулятора)</t>
  </si>
  <si>
    <t>Монтаж ПВХ конструкций</t>
  </si>
  <si>
    <t>Замена подоконников</t>
  </si>
  <si>
    <t>Приобретение доводчиков, смесителей, прочих хоз. товаров</t>
  </si>
  <si>
    <t>Питание детей летней оздоровительной кампании</t>
  </si>
  <si>
    <t>Летняя оздоровительная кампания (средства родителей)</t>
  </si>
  <si>
    <t>Увеличение стоимости материальных запасов, в т.ч.</t>
  </si>
  <si>
    <t>Прочие расходы, в т.ч.</t>
  </si>
  <si>
    <t>Приобретение канц, хоз. товаров, медикаментов</t>
  </si>
  <si>
    <t>Путевки в выездной дневной лагерь</t>
  </si>
  <si>
    <t>Подарки</t>
  </si>
  <si>
    <t>Увеличение стоимости основных средств, в т.ч.</t>
  </si>
  <si>
    <t>Поступления от оказания услуг (выполнения работ) на платной основе и от иной приносящей доход деятельности</t>
  </si>
  <si>
    <t>Одежда учащимся из многодетных малоимущих семей</t>
  </si>
  <si>
    <t>0000241</t>
  </si>
  <si>
    <t>262</t>
  </si>
  <si>
    <t>Проведение медицинских осмотров педагогических работников образ.учреждений</t>
  </si>
  <si>
    <t>Мед.осмотр пед.работников</t>
  </si>
  <si>
    <t>0000162</t>
  </si>
  <si>
    <t>Вознаграждение судейской бригады при проведении соревнований</t>
  </si>
  <si>
    <t>Приобретение орг.техники</t>
  </si>
  <si>
    <t>Прочие расходы</t>
  </si>
  <si>
    <t>Оснащение учеб.кабинетов техникой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</si>
</sst>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Cyr"/>
      <family val="0"/>
    </font>
    <font>
      <sz val="10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 Cyr"/>
      <family val="0"/>
    </font>
    <font>
      <i/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3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2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49" fontId="4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11" xfId="0" applyBorder="1" applyAlignment="1">
      <alignment/>
    </xf>
    <xf numFmtId="49" fontId="4" fillId="0" borderId="12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 applyProtection="1">
      <alignment horizontal="left" vertical="center" wrapText="1"/>
      <protection/>
    </xf>
    <xf numFmtId="0" fontId="0" fillId="0" borderId="15" xfId="0" applyBorder="1" applyAlignment="1">
      <alignment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4" fontId="5" fillId="0" borderId="10" xfId="0" applyNumberFormat="1" applyFont="1" applyBorder="1" applyAlignment="1" applyProtection="1">
      <alignment horizontal="right" wrapText="1"/>
      <protection/>
    </xf>
    <xf numFmtId="4" fontId="4" fillId="0" borderId="10" xfId="0" applyNumberFormat="1" applyFont="1" applyBorder="1" applyAlignment="1" applyProtection="1">
      <alignment horizontal="right" wrapText="1"/>
      <protection/>
    </xf>
    <xf numFmtId="4" fontId="6" fillId="0" borderId="10" xfId="0" applyNumberFormat="1" applyFont="1" applyBorder="1" applyAlignment="1">
      <alignment/>
    </xf>
    <xf numFmtId="4" fontId="4" fillId="0" borderId="10" xfId="0" applyNumberFormat="1" applyFont="1" applyBorder="1" applyAlignment="1" applyProtection="1">
      <alignment horizontal="center" wrapText="1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center" wrapText="1"/>
      <protection/>
    </xf>
    <xf numFmtId="4" fontId="9" fillId="0" borderId="10" xfId="0" applyNumberFormat="1" applyFont="1" applyBorder="1" applyAlignment="1" applyProtection="1">
      <alignment horizontal="right" wrapText="1"/>
      <protection/>
    </xf>
    <xf numFmtId="4" fontId="10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10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19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4" fontId="8" fillId="0" borderId="20" xfId="0" applyNumberFormat="1" applyFont="1" applyBorder="1" applyAlignment="1">
      <alignment/>
    </xf>
    <xf numFmtId="49" fontId="7" fillId="0" borderId="21" xfId="0" applyNumberFormat="1" applyFont="1" applyBorder="1" applyAlignment="1" applyProtection="1">
      <alignment horizontal="left" vertical="center"/>
      <protection/>
    </xf>
    <xf numFmtId="0" fontId="11" fillId="0" borderId="22" xfId="0" applyFont="1" applyBorder="1" applyAlignment="1">
      <alignment/>
    </xf>
    <xf numFmtId="0" fontId="11" fillId="0" borderId="22" xfId="0" applyFont="1" applyBorder="1" applyAlignment="1">
      <alignment/>
    </xf>
    <xf numFmtId="4" fontId="8" fillId="0" borderId="23" xfId="0" applyNumberFormat="1" applyFont="1" applyBorder="1" applyAlignment="1">
      <alignment/>
    </xf>
    <xf numFmtId="49" fontId="7" fillId="0" borderId="18" xfId="0" applyNumberFormat="1" applyFont="1" applyBorder="1" applyAlignment="1" applyProtection="1">
      <alignment horizontal="left" vertical="center"/>
      <protection/>
    </xf>
    <xf numFmtId="0" fontId="8" fillId="0" borderId="19" xfId="0" applyFont="1" applyBorder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49" fontId="13" fillId="0" borderId="10" xfId="0" applyNumberFormat="1" applyFont="1" applyBorder="1" applyAlignment="1" applyProtection="1">
      <alignment horizontal="center" vertical="center" wrapText="1"/>
      <protection/>
    </xf>
    <xf numFmtId="49" fontId="13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10" xfId="0" applyNumberFormat="1" applyFont="1" applyBorder="1" applyAlignment="1" applyProtection="1">
      <alignment horizontal="center" vertical="center" wrapText="1"/>
      <protection/>
    </xf>
    <xf numFmtId="4" fontId="13" fillId="0" borderId="10" xfId="0" applyNumberFormat="1" applyFont="1" applyBorder="1" applyAlignment="1" applyProtection="1">
      <alignment horizontal="right" wrapText="1"/>
      <protection/>
    </xf>
    <xf numFmtId="4" fontId="14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4" fontId="14" fillId="0" borderId="10" xfId="0" applyNumberFormat="1" applyFont="1" applyBorder="1" applyAlignment="1">
      <alignment/>
    </xf>
    <xf numFmtId="49" fontId="13" fillId="0" borderId="15" xfId="0" applyNumberFormat="1" applyFont="1" applyBorder="1" applyAlignment="1" applyProtection="1">
      <alignment horizontal="left" vertical="center" wrapText="1"/>
      <protection/>
    </xf>
    <xf numFmtId="0" fontId="15" fillId="0" borderId="10" xfId="0" applyFont="1" applyBorder="1" applyAlignment="1">
      <alignment/>
    </xf>
    <xf numFmtId="4" fontId="14" fillId="0" borderId="17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2" fillId="0" borderId="0" xfId="0" applyFont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9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tabSelected="1" zoomScalePageLayoutView="0" workbookViewId="0" topLeftCell="A82">
      <selection activeCell="H89" sqref="H89"/>
    </sheetView>
  </sheetViews>
  <sheetFormatPr defaultColWidth="9.140625" defaultRowHeight="12.75"/>
  <cols>
    <col min="1" max="1" width="6.7109375" style="0" customWidth="1"/>
    <col min="2" max="2" width="11.140625" style="0" customWidth="1"/>
    <col min="3" max="3" width="30.140625" style="0" customWidth="1"/>
    <col min="4" max="4" width="7.8515625" style="0" customWidth="1"/>
    <col min="5" max="5" width="6.7109375" style="68" customWidth="1"/>
    <col min="6" max="6" width="9.140625" style="68" customWidth="1"/>
    <col min="7" max="7" width="10.8515625" style="0" customWidth="1"/>
    <col min="8" max="8" width="14.7109375" style="0" customWidth="1"/>
    <col min="9" max="9" width="15.8515625" style="0" customWidth="1"/>
    <col min="10" max="10" width="11.28125" style="0" customWidth="1"/>
  </cols>
  <sheetData>
    <row r="1" spans="1:8" ht="21.75" customHeight="1">
      <c r="A1" s="1"/>
      <c r="C1" s="1"/>
      <c r="D1" s="1"/>
      <c r="E1" s="60"/>
      <c r="F1" s="60"/>
      <c r="G1" s="1"/>
      <c r="H1" s="3"/>
    </row>
    <row r="2" spans="1:8" ht="22.5" customHeight="1">
      <c r="A2" s="1"/>
      <c r="B2" s="2"/>
      <c r="C2" s="1"/>
      <c r="D2" s="1"/>
      <c r="E2" s="60"/>
      <c r="F2" s="60"/>
      <c r="G2" s="1"/>
      <c r="H2" s="3"/>
    </row>
    <row r="3" spans="1:9" ht="48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s="30" customFormat="1" ht="42">
      <c r="A4" s="21" t="s">
        <v>13</v>
      </c>
      <c r="B4" s="21" t="s">
        <v>9</v>
      </c>
      <c r="C4" s="22" t="s">
        <v>10</v>
      </c>
      <c r="D4" s="21" t="s">
        <v>11</v>
      </c>
      <c r="E4" s="21"/>
      <c r="F4" s="21"/>
      <c r="G4" s="23">
        <v>0</v>
      </c>
      <c r="H4" s="24">
        <f>H6+H7+H8+H16+H23+H24+H25</f>
        <v>3031600</v>
      </c>
      <c r="I4" s="25">
        <f>I6+I7+I8+I16+I23+I24+I25</f>
        <v>3031600</v>
      </c>
    </row>
    <row r="5" spans="1:9" ht="12.75">
      <c r="A5" s="5"/>
      <c r="B5" s="5"/>
      <c r="C5" s="8" t="s">
        <v>12</v>
      </c>
      <c r="D5" s="5"/>
      <c r="E5" s="5"/>
      <c r="F5" s="5"/>
      <c r="G5" s="15"/>
      <c r="H5" s="17"/>
      <c r="I5" s="16"/>
    </row>
    <row r="6" spans="1:9" ht="12.75">
      <c r="A6" s="5"/>
      <c r="B6" s="5"/>
      <c r="C6" s="8" t="s">
        <v>69</v>
      </c>
      <c r="D6" s="5"/>
      <c r="E6" s="5" t="s">
        <v>36</v>
      </c>
      <c r="F6" s="5" t="s">
        <v>35</v>
      </c>
      <c r="G6" s="15"/>
      <c r="H6" s="18">
        <f>I6</f>
        <v>27500</v>
      </c>
      <c r="I6" s="19">
        <v>27500</v>
      </c>
    </row>
    <row r="7" spans="1:9" ht="12.75">
      <c r="A7" s="5"/>
      <c r="B7" s="5"/>
      <c r="C7" s="8" t="s">
        <v>70</v>
      </c>
      <c r="D7" s="5"/>
      <c r="E7" s="5" t="s">
        <v>36</v>
      </c>
      <c r="F7" s="5" t="s">
        <v>37</v>
      </c>
      <c r="G7" s="15"/>
      <c r="H7" s="18">
        <f>I7</f>
        <v>2041500</v>
      </c>
      <c r="I7" s="19">
        <v>2041500</v>
      </c>
    </row>
    <row r="8" spans="1:10" ht="22.5">
      <c r="A8" s="5"/>
      <c r="B8" s="5"/>
      <c r="C8" s="8" t="s">
        <v>71</v>
      </c>
      <c r="D8" s="5"/>
      <c r="E8" s="5" t="s">
        <v>36</v>
      </c>
      <c r="F8" s="5" t="s">
        <v>38</v>
      </c>
      <c r="G8" s="15"/>
      <c r="H8" s="18">
        <f>SUM(H9:H15)</f>
        <v>198900</v>
      </c>
      <c r="I8" s="19">
        <v>198900</v>
      </c>
      <c r="J8" s="48"/>
    </row>
    <row r="9" spans="1:9" s="54" customFormat="1" ht="12.75">
      <c r="A9" s="49"/>
      <c r="B9" s="49"/>
      <c r="C9" s="50" t="s">
        <v>72</v>
      </c>
      <c r="D9" s="49"/>
      <c r="E9" s="49"/>
      <c r="F9" s="49"/>
      <c r="G9" s="51"/>
      <c r="H9" s="52">
        <v>43388.84</v>
      </c>
      <c r="I9" s="53">
        <f>H9</f>
        <v>43388.84</v>
      </c>
    </row>
    <row r="10" spans="1:9" s="54" customFormat="1" ht="12.75">
      <c r="A10" s="49"/>
      <c r="B10" s="49"/>
      <c r="C10" s="50" t="s">
        <v>73</v>
      </c>
      <c r="D10" s="49"/>
      <c r="E10" s="49"/>
      <c r="F10" s="49"/>
      <c r="G10" s="51"/>
      <c r="H10" s="52">
        <v>59518.56</v>
      </c>
      <c r="I10" s="53">
        <f aca="true" t="shared" si="0" ref="I10:I15">H10</f>
        <v>59518.56</v>
      </c>
    </row>
    <row r="11" spans="1:9" s="54" customFormat="1" ht="12.75">
      <c r="A11" s="49"/>
      <c r="B11" s="49"/>
      <c r="C11" s="50" t="s">
        <v>74</v>
      </c>
      <c r="D11" s="49"/>
      <c r="E11" s="49"/>
      <c r="F11" s="49"/>
      <c r="G11" s="51"/>
      <c r="H11" s="52">
        <v>27440.16</v>
      </c>
      <c r="I11" s="53">
        <f t="shared" si="0"/>
        <v>27440.16</v>
      </c>
    </row>
    <row r="12" spans="1:9" s="54" customFormat="1" ht="12.75">
      <c r="A12" s="49"/>
      <c r="B12" s="49"/>
      <c r="C12" s="50" t="s">
        <v>77</v>
      </c>
      <c r="D12" s="49"/>
      <c r="E12" s="49"/>
      <c r="F12" s="49"/>
      <c r="G12" s="51"/>
      <c r="H12" s="52">
        <v>8400</v>
      </c>
      <c r="I12" s="53">
        <f t="shared" si="0"/>
        <v>8400</v>
      </c>
    </row>
    <row r="13" spans="1:9" s="54" customFormat="1" ht="22.5">
      <c r="A13" s="49"/>
      <c r="B13" s="49"/>
      <c r="C13" s="50" t="s">
        <v>75</v>
      </c>
      <c r="D13" s="49"/>
      <c r="E13" s="49"/>
      <c r="F13" s="49"/>
      <c r="G13" s="51"/>
      <c r="H13" s="52">
        <v>14400</v>
      </c>
      <c r="I13" s="53">
        <f t="shared" si="0"/>
        <v>14400</v>
      </c>
    </row>
    <row r="14" spans="1:9" s="54" customFormat="1" ht="12.75">
      <c r="A14" s="49"/>
      <c r="B14" s="49"/>
      <c r="C14" s="50" t="s">
        <v>79</v>
      </c>
      <c r="D14" s="49"/>
      <c r="E14" s="49"/>
      <c r="F14" s="49"/>
      <c r="G14" s="51"/>
      <c r="H14" s="52">
        <v>14379.52</v>
      </c>
      <c r="I14" s="53">
        <f t="shared" si="0"/>
        <v>14379.52</v>
      </c>
    </row>
    <row r="15" spans="1:9" s="54" customFormat="1" ht="12.75">
      <c r="A15" s="49"/>
      <c r="B15" s="49"/>
      <c r="C15" s="50" t="s">
        <v>106</v>
      </c>
      <c r="D15" s="49"/>
      <c r="E15" s="49"/>
      <c r="F15" s="49"/>
      <c r="G15" s="51"/>
      <c r="H15" s="52">
        <v>31372.92</v>
      </c>
      <c r="I15" s="53">
        <f t="shared" si="0"/>
        <v>31372.92</v>
      </c>
    </row>
    <row r="16" spans="1:10" ht="12.75">
      <c r="A16" s="5"/>
      <c r="B16" s="5"/>
      <c r="C16" s="8" t="s">
        <v>81</v>
      </c>
      <c r="D16" s="5"/>
      <c r="E16" s="5" t="s">
        <v>36</v>
      </c>
      <c r="F16" s="5" t="s">
        <v>39</v>
      </c>
      <c r="G16" s="15"/>
      <c r="H16" s="18">
        <f>SUM(H17:H22)</f>
        <v>201700</v>
      </c>
      <c r="I16" s="19">
        <v>201700</v>
      </c>
      <c r="J16" s="48"/>
    </row>
    <row r="17" spans="1:9" s="54" customFormat="1" ht="12.75">
      <c r="A17" s="49"/>
      <c r="B17" s="49"/>
      <c r="C17" s="50" t="s">
        <v>76</v>
      </c>
      <c r="D17" s="49"/>
      <c r="E17" s="49"/>
      <c r="F17" s="49"/>
      <c r="G17" s="51"/>
      <c r="H17" s="52">
        <v>42000</v>
      </c>
      <c r="I17" s="53">
        <f aca="true" t="shared" si="1" ref="I17:I22">H17</f>
        <v>42000</v>
      </c>
    </row>
    <row r="18" spans="1:9" s="54" customFormat="1" ht="22.5">
      <c r="A18" s="49"/>
      <c r="B18" s="49"/>
      <c r="C18" s="50" t="s">
        <v>78</v>
      </c>
      <c r="D18" s="49"/>
      <c r="E18" s="49"/>
      <c r="F18" s="49"/>
      <c r="G18" s="51"/>
      <c r="H18" s="52">
        <v>34680</v>
      </c>
      <c r="I18" s="53">
        <f t="shared" si="1"/>
        <v>34680</v>
      </c>
    </row>
    <row r="19" spans="1:9" s="54" customFormat="1" ht="12.75">
      <c r="A19" s="49"/>
      <c r="B19" s="49"/>
      <c r="C19" s="50" t="s">
        <v>80</v>
      </c>
      <c r="D19" s="49"/>
      <c r="E19" s="49"/>
      <c r="F19" s="49"/>
      <c r="G19" s="51"/>
      <c r="H19" s="52">
        <f>12309+29664</f>
        <v>41973</v>
      </c>
      <c r="I19" s="53">
        <f t="shared" si="1"/>
        <v>41973</v>
      </c>
    </row>
    <row r="20" spans="1:9" s="54" customFormat="1" ht="12.75">
      <c r="A20" s="49"/>
      <c r="B20" s="49"/>
      <c r="C20" s="50" t="s">
        <v>108</v>
      </c>
      <c r="D20" s="49"/>
      <c r="E20" s="49"/>
      <c r="F20" s="49"/>
      <c r="G20" s="51"/>
      <c r="H20" s="52">
        <v>45500</v>
      </c>
      <c r="I20" s="53">
        <f t="shared" si="1"/>
        <v>45500</v>
      </c>
    </row>
    <row r="21" spans="1:9" s="54" customFormat="1" ht="12.75">
      <c r="A21" s="49"/>
      <c r="B21" s="49"/>
      <c r="C21" s="50" t="s">
        <v>107</v>
      </c>
      <c r="D21" s="49"/>
      <c r="E21" s="49"/>
      <c r="F21" s="49"/>
      <c r="G21" s="51"/>
      <c r="H21" s="52">
        <v>29672</v>
      </c>
      <c r="I21" s="53">
        <f t="shared" si="1"/>
        <v>29672</v>
      </c>
    </row>
    <row r="22" spans="1:9" s="54" customFormat="1" ht="22.5">
      <c r="A22" s="49"/>
      <c r="B22" s="49"/>
      <c r="C22" s="50" t="s">
        <v>85</v>
      </c>
      <c r="D22" s="49"/>
      <c r="E22" s="49"/>
      <c r="F22" s="49"/>
      <c r="G22" s="51"/>
      <c r="H22" s="52">
        <v>7875</v>
      </c>
      <c r="I22" s="53">
        <f t="shared" si="1"/>
        <v>7875</v>
      </c>
    </row>
    <row r="23" spans="1:9" ht="22.5">
      <c r="A23" s="5"/>
      <c r="B23" s="5"/>
      <c r="C23" s="8" t="s">
        <v>82</v>
      </c>
      <c r="D23" s="5"/>
      <c r="E23" s="5" t="s">
        <v>40</v>
      </c>
      <c r="F23" s="5" t="s">
        <v>42</v>
      </c>
      <c r="G23" s="15"/>
      <c r="H23" s="18">
        <f>I23</f>
        <v>517600</v>
      </c>
      <c r="I23" s="19">
        <v>517600</v>
      </c>
    </row>
    <row r="24" spans="1:9" ht="22.5">
      <c r="A24" s="5"/>
      <c r="B24" s="5"/>
      <c r="C24" s="8" t="s">
        <v>83</v>
      </c>
      <c r="D24" s="5"/>
      <c r="E24" s="5" t="s">
        <v>41</v>
      </c>
      <c r="F24" s="5" t="s">
        <v>42</v>
      </c>
      <c r="G24" s="15"/>
      <c r="H24" s="18">
        <f>I24</f>
        <v>4400</v>
      </c>
      <c r="I24" s="19">
        <v>4400</v>
      </c>
    </row>
    <row r="25" spans="1:9" ht="22.5">
      <c r="A25" s="5"/>
      <c r="B25" s="5"/>
      <c r="C25" s="8" t="s">
        <v>84</v>
      </c>
      <c r="D25" s="5"/>
      <c r="E25" s="5" t="s">
        <v>36</v>
      </c>
      <c r="F25" s="5" t="s">
        <v>43</v>
      </c>
      <c r="G25" s="15"/>
      <c r="H25" s="18">
        <f>I25</f>
        <v>40000</v>
      </c>
      <c r="I25" s="19">
        <v>40000</v>
      </c>
    </row>
    <row r="26" spans="1:9" s="54" customFormat="1" ht="22.5">
      <c r="A26" s="49"/>
      <c r="B26" s="49"/>
      <c r="C26" s="50" t="s">
        <v>86</v>
      </c>
      <c r="D26" s="49"/>
      <c r="E26" s="49"/>
      <c r="F26" s="49"/>
      <c r="G26" s="51"/>
      <c r="H26" s="52">
        <v>40000</v>
      </c>
      <c r="I26" s="53">
        <v>40000</v>
      </c>
    </row>
    <row r="27" spans="1:9" s="31" customFormat="1" ht="42">
      <c r="A27" s="21" t="s">
        <v>13</v>
      </c>
      <c r="B27" s="21" t="s">
        <v>9</v>
      </c>
      <c r="C27" s="22" t="s">
        <v>10</v>
      </c>
      <c r="D27" s="21" t="s">
        <v>14</v>
      </c>
      <c r="E27" s="21"/>
      <c r="F27" s="21"/>
      <c r="G27" s="23">
        <v>0</v>
      </c>
      <c r="H27" s="24">
        <f>H29</f>
        <v>40000</v>
      </c>
      <c r="I27" s="25">
        <f>H27</f>
        <v>40000</v>
      </c>
    </row>
    <row r="28" spans="1:9" ht="12.75">
      <c r="A28" s="5"/>
      <c r="B28" s="5"/>
      <c r="C28" s="8" t="s">
        <v>12</v>
      </c>
      <c r="D28" s="5"/>
      <c r="E28" s="5"/>
      <c r="F28" s="5"/>
      <c r="G28" s="5"/>
      <c r="H28" s="18"/>
      <c r="I28" s="26"/>
    </row>
    <row r="29" spans="1:9" ht="22.5">
      <c r="A29" s="5"/>
      <c r="B29" s="5"/>
      <c r="C29" s="6" t="s">
        <v>87</v>
      </c>
      <c r="D29" s="5"/>
      <c r="E29" s="5" t="s">
        <v>36</v>
      </c>
      <c r="F29" s="5" t="s">
        <v>38</v>
      </c>
      <c r="G29" s="5"/>
      <c r="H29" s="18">
        <v>40000</v>
      </c>
      <c r="I29" s="19">
        <f>H29</f>
        <v>40000</v>
      </c>
    </row>
    <row r="30" spans="1:9" s="31" customFormat="1" ht="105">
      <c r="A30" s="21" t="s">
        <v>13</v>
      </c>
      <c r="B30" s="21" t="s">
        <v>15</v>
      </c>
      <c r="C30" s="22" t="s">
        <v>16</v>
      </c>
      <c r="D30" s="21" t="s">
        <v>17</v>
      </c>
      <c r="E30" s="21"/>
      <c r="F30" s="21"/>
      <c r="G30" s="23">
        <v>0</v>
      </c>
      <c r="H30" s="24">
        <f>H32+H33+H34+H35+H38+H41</f>
        <v>20871017</v>
      </c>
      <c r="I30" s="32">
        <f>H30</f>
        <v>20871017</v>
      </c>
    </row>
    <row r="31" spans="1:9" ht="12.75">
      <c r="A31" s="5"/>
      <c r="B31" s="5"/>
      <c r="C31" s="8" t="s">
        <v>12</v>
      </c>
      <c r="D31" s="5"/>
      <c r="E31" s="5"/>
      <c r="F31" s="5"/>
      <c r="G31" s="5"/>
      <c r="H31" s="18"/>
      <c r="I31" s="27"/>
    </row>
    <row r="32" spans="1:9" ht="12.75">
      <c r="A32" s="5"/>
      <c r="B32" s="5"/>
      <c r="C32" s="8" t="s">
        <v>88</v>
      </c>
      <c r="D32" s="5"/>
      <c r="E32" s="5" t="s">
        <v>44</v>
      </c>
      <c r="F32" s="5" t="s">
        <v>45</v>
      </c>
      <c r="G32" s="5"/>
      <c r="H32" s="18">
        <v>15304841</v>
      </c>
      <c r="I32" s="27">
        <f aca="true" t="shared" si="2" ref="I32:I45">H32</f>
        <v>15304841</v>
      </c>
    </row>
    <row r="33" spans="1:9" ht="22.5">
      <c r="A33" s="5"/>
      <c r="B33" s="5"/>
      <c r="C33" s="8" t="s">
        <v>89</v>
      </c>
      <c r="D33" s="5"/>
      <c r="E33" s="5" t="s">
        <v>46</v>
      </c>
      <c r="F33" s="5" t="s">
        <v>47</v>
      </c>
      <c r="G33" s="5"/>
      <c r="H33" s="18">
        <v>533</v>
      </c>
      <c r="I33" s="27">
        <f t="shared" si="2"/>
        <v>533</v>
      </c>
    </row>
    <row r="34" spans="1:9" ht="22.5">
      <c r="A34" s="5"/>
      <c r="B34" s="5"/>
      <c r="C34" s="8" t="s">
        <v>90</v>
      </c>
      <c r="D34" s="5"/>
      <c r="E34" s="5" t="s">
        <v>48</v>
      </c>
      <c r="F34" s="5" t="s">
        <v>49</v>
      </c>
      <c r="G34" s="5"/>
      <c r="H34" s="18">
        <v>4622062</v>
      </c>
      <c r="I34" s="27">
        <f t="shared" si="2"/>
        <v>4622062</v>
      </c>
    </row>
    <row r="35" spans="1:9" ht="12.75">
      <c r="A35" s="5"/>
      <c r="B35" s="5"/>
      <c r="C35" s="8" t="s">
        <v>81</v>
      </c>
      <c r="D35" s="5"/>
      <c r="E35" s="5" t="s">
        <v>36</v>
      </c>
      <c r="F35" s="5" t="s">
        <v>39</v>
      </c>
      <c r="G35" s="5"/>
      <c r="H35" s="18">
        <f>H36+H37</f>
        <v>289552</v>
      </c>
      <c r="I35" s="27">
        <f t="shared" si="2"/>
        <v>289552</v>
      </c>
    </row>
    <row r="36" spans="1:9" s="54" customFormat="1" ht="12.75">
      <c r="A36" s="49"/>
      <c r="B36" s="49"/>
      <c r="C36" s="50" t="s">
        <v>91</v>
      </c>
      <c r="D36" s="49"/>
      <c r="E36" s="49"/>
      <c r="F36" s="49"/>
      <c r="G36" s="49"/>
      <c r="H36" s="52">
        <v>269514</v>
      </c>
      <c r="I36" s="55">
        <f t="shared" si="2"/>
        <v>269514</v>
      </c>
    </row>
    <row r="37" spans="1:9" s="54" customFormat="1" ht="12.75">
      <c r="A37" s="49"/>
      <c r="B37" s="49"/>
      <c r="C37" s="50" t="s">
        <v>92</v>
      </c>
      <c r="D37" s="49"/>
      <c r="E37" s="49"/>
      <c r="F37" s="49"/>
      <c r="G37" s="49"/>
      <c r="H37" s="52">
        <v>20038</v>
      </c>
      <c r="I37" s="55">
        <f>H37</f>
        <v>20038</v>
      </c>
    </row>
    <row r="38" spans="1:9" ht="22.5">
      <c r="A38" s="5"/>
      <c r="B38" s="5"/>
      <c r="C38" s="8" t="s">
        <v>93</v>
      </c>
      <c r="D38" s="5"/>
      <c r="E38" s="5" t="s">
        <v>36</v>
      </c>
      <c r="F38" s="5" t="s">
        <v>50</v>
      </c>
      <c r="G38" s="5"/>
      <c r="H38" s="18">
        <f>H39+H40</f>
        <v>608862</v>
      </c>
      <c r="I38" s="27">
        <f t="shared" si="2"/>
        <v>608862</v>
      </c>
    </row>
    <row r="39" spans="1:9" ht="12.75">
      <c r="A39" s="5"/>
      <c r="B39" s="5"/>
      <c r="C39" s="8" t="s">
        <v>94</v>
      </c>
      <c r="D39" s="5"/>
      <c r="E39" s="5"/>
      <c r="F39" s="5"/>
      <c r="G39" s="5"/>
      <c r="H39" s="18">
        <v>366409.5</v>
      </c>
      <c r="I39" s="27">
        <f t="shared" si="2"/>
        <v>366409.5</v>
      </c>
    </row>
    <row r="40" spans="1:9" ht="12.75">
      <c r="A40" s="5"/>
      <c r="B40" s="5"/>
      <c r="C40" s="8" t="s">
        <v>135</v>
      </c>
      <c r="D40" s="5"/>
      <c r="E40" s="5"/>
      <c r="F40" s="5"/>
      <c r="G40" s="5"/>
      <c r="H40" s="18">
        <v>242452.5</v>
      </c>
      <c r="I40" s="27">
        <f t="shared" si="2"/>
        <v>242452.5</v>
      </c>
    </row>
    <row r="41" spans="1:9" ht="22.5">
      <c r="A41" s="5"/>
      <c r="B41" s="5"/>
      <c r="C41" s="8" t="s">
        <v>84</v>
      </c>
      <c r="D41" s="5"/>
      <c r="E41" s="5" t="s">
        <v>36</v>
      </c>
      <c r="F41" s="5" t="s">
        <v>43</v>
      </c>
      <c r="G41" s="5"/>
      <c r="H41" s="18">
        <f>H42+H43+H44</f>
        <v>45167</v>
      </c>
      <c r="I41" s="27">
        <f t="shared" si="2"/>
        <v>45167</v>
      </c>
    </row>
    <row r="42" spans="1:9" s="54" customFormat="1" ht="12.75">
      <c r="A42" s="49"/>
      <c r="B42" s="49"/>
      <c r="C42" s="50" t="s">
        <v>95</v>
      </c>
      <c r="D42" s="49"/>
      <c r="E42" s="49"/>
      <c r="F42" s="49"/>
      <c r="G42" s="49"/>
      <c r="H42" s="52">
        <v>16800</v>
      </c>
      <c r="I42" s="55">
        <f>H42</f>
        <v>16800</v>
      </c>
    </row>
    <row r="43" spans="1:9" s="54" customFormat="1" ht="12.75">
      <c r="A43" s="49"/>
      <c r="B43" s="49"/>
      <c r="C43" s="50" t="s">
        <v>97</v>
      </c>
      <c r="D43" s="49"/>
      <c r="E43" s="49"/>
      <c r="F43" s="49"/>
      <c r="G43" s="49"/>
      <c r="H43" s="52">
        <v>4567</v>
      </c>
      <c r="I43" s="55">
        <f>H43</f>
        <v>4567</v>
      </c>
    </row>
    <row r="44" spans="1:9" s="54" customFormat="1" ht="12.75">
      <c r="A44" s="49"/>
      <c r="B44" s="49"/>
      <c r="C44" s="50" t="s">
        <v>96</v>
      </c>
      <c r="D44" s="49"/>
      <c r="E44" s="49"/>
      <c r="F44" s="49"/>
      <c r="G44" s="49"/>
      <c r="H44" s="52">
        <v>23800</v>
      </c>
      <c r="I44" s="55">
        <f>H44</f>
        <v>23800</v>
      </c>
    </row>
    <row r="45" spans="1:9" s="31" customFormat="1" ht="52.5">
      <c r="A45" s="21" t="s">
        <v>13</v>
      </c>
      <c r="B45" s="21" t="s">
        <v>18</v>
      </c>
      <c r="C45" s="22" t="s">
        <v>19</v>
      </c>
      <c r="D45" s="21" t="s">
        <v>20</v>
      </c>
      <c r="E45" s="21"/>
      <c r="F45" s="21"/>
      <c r="G45" s="23">
        <v>0</v>
      </c>
      <c r="H45" s="24">
        <f>SUM(H47:H48)</f>
        <v>846300</v>
      </c>
      <c r="I45" s="32">
        <f t="shared" si="2"/>
        <v>846300</v>
      </c>
    </row>
    <row r="46" spans="1:9" ht="12.75">
      <c r="A46" s="5"/>
      <c r="B46" s="5"/>
      <c r="C46" s="8" t="s">
        <v>12</v>
      </c>
      <c r="D46" s="5"/>
      <c r="E46" s="5"/>
      <c r="F46" s="5"/>
      <c r="G46" s="20"/>
      <c r="H46" s="18"/>
      <c r="I46" s="27"/>
    </row>
    <row r="47" spans="1:9" ht="12.75">
      <c r="A47" s="5"/>
      <c r="B47" s="5"/>
      <c r="C47" s="8" t="s">
        <v>88</v>
      </c>
      <c r="D47" s="5"/>
      <c r="E47" s="5" t="s">
        <v>44</v>
      </c>
      <c r="F47" s="5" t="s">
        <v>45</v>
      </c>
      <c r="G47" s="20"/>
      <c r="H47" s="18">
        <v>650000</v>
      </c>
      <c r="I47" s="27">
        <f>H47</f>
        <v>650000</v>
      </c>
    </row>
    <row r="48" spans="1:9" ht="22.5">
      <c r="A48" s="5"/>
      <c r="B48" s="5"/>
      <c r="C48" s="8" t="s">
        <v>90</v>
      </c>
      <c r="D48" s="5"/>
      <c r="E48" s="5" t="s">
        <v>48</v>
      </c>
      <c r="F48" s="5" t="s">
        <v>49</v>
      </c>
      <c r="G48" s="20"/>
      <c r="H48" s="18">
        <v>196300</v>
      </c>
      <c r="I48" s="27">
        <f>H48</f>
        <v>196300</v>
      </c>
    </row>
    <row r="49" spans="1:9" s="31" customFormat="1" ht="42">
      <c r="A49" s="21" t="s">
        <v>13</v>
      </c>
      <c r="B49" s="21" t="s">
        <v>21</v>
      </c>
      <c r="C49" s="22" t="s">
        <v>22</v>
      </c>
      <c r="D49" s="21" t="s">
        <v>23</v>
      </c>
      <c r="E49" s="21"/>
      <c r="F49" s="21"/>
      <c r="G49" s="23">
        <v>0</v>
      </c>
      <c r="H49" s="24">
        <f>H51+H52</f>
        <v>492900</v>
      </c>
      <c r="I49" s="32">
        <f>H49</f>
        <v>492900</v>
      </c>
    </row>
    <row r="50" spans="1:9" ht="12.75">
      <c r="A50" s="5"/>
      <c r="B50" s="5"/>
      <c r="C50" s="8" t="s">
        <v>12</v>
      </c>
      <c r="D50" s="5"/>
      <c r="E50" s="5"/>
      <c r="F50" s="5"/>
      <c r="G50" s="20"/>
      <c r="H50" s="18"/>
      <c r="I50" s="27"/>
    </row>
    <row r="51" spans="1:9" ht="12.75">
      <c r="A51" s="5"/>
      <c r="B51" s="5"/>
      <c r="C51" s="8" t="s">
        <v>88</v>
      </c>
      <c r="D51" s="5"/>
      <c r="E51" s="5" t="s">
        <v>44</v>
      </c>
      <c r="F51" s="5" t="s">
        <v>45</v>
      </c>
      <c r="G51" s="20"/>
      <c r="H51" s="18">
        <v>378571.43</v>
      </c>
      <c r="I51" s="27">
        <f>H51</f>
        <v>378571.43</v>
      </c>
    </row>
    <row r="52" spans="1:9" ht="22.5">
      <c r="A52" s="5"/>
      <c r="B52" s="5"/>
      <c r="C52" s="8" t="s">
        <v>90</v>
      </c>
      <c r="D52" s="5"/>
      <c r="E52" s="5" t="s">
        <v>48</v>
      </c>
      <c r="F52" s="5" t="s">
        <v>49</v>
      </c>
      <c r="G52" s="20"/>
      <c r="H52" s="18">
        <v>114328.57</v>
      </c>
      <c r="I52" s="27">
        <f>H52</f>
        <v>114328.57</v>
      </c>
    </row>
    <row r="53" spans="1:9" s="31" customFormat="1" ht="31.5">
      <c r="A53" s="21" t="s">
        <v>53</v>
      </c>
      <c r="B53" s="21" t="s">
        <v>54</v>
      </c>
      <c r="C53" s="22" t="s">
        <v>55</v>
      </c>
      <c r="D53" s="21" t="s">
        <v>56</v>
      </c>
      <c r="E53" s="21"/>
      <c r="F53" s="21"/>
      <c r="G53" s="23" t="s">
        <v>52</v>
      </c>
      <c r="H53" s="24">
        <f>SUM(H55:H60)</f>
        <v>336027</v>
      </c>
      <c r="I53" s="24">
        <f>SUM(I55:I60)</f>
        <v>336027</v>
      </c>
    </row>
    <row r="54" spans="1:9" ht="12.75">
      <c r="A54" s="5"/>
      <c r="B54" s="5"/>
      <c r="C54" s="8" t="s">
        <v>12</v>
      </c>
      <c r="D54" s="5"/>
      <c r="E54" s="5"/>
      <c r="F54" s="5"/>
      <c r="G54" s="20"/>
      <c r="H54" s="18"/>
      <c r="I54" s="27"/>
    </row>
    <row r="55" spans="1:9" ht="12.75">
      <c r="A55" s="5"/>
      <c r="B55" s="5"/>
      <c r="C55" s="8" t="s">
        <v>88</v>
      </c>
      <c r="D55" s="5"/>
      <c r="E55" s="5" t="s">
        <v>36</v>
      </c>
      <c r="F55" s="5" t="s">
        <v>44</v>
      </c>
      <c r="G55" s="20"/>
      <c r="H55" s="18">
        <v>58144</v>
      </c>
      <c r="I55" s="27">
        <f aca="true" t="shared" si="3" ref="I55:I60">H55</f>
        <v>58144</v>
      </c>
    </row>
    <row r="56" spans="1:9" ht="12.75">
      <c r="A56" s="5"/>
      <c r="B56" s="5"/>
      <c r="C56" s="8" t="s">
        <v>98</v>
      </c>
      <c r="D56" s="5"/>
      <c r="E56" s="5" t="s">
        <v>36</v>
      </c>
      <c r="F56" s="5" t="s">
        <v>46</v>
      </c>
      <c r="G56" s="20"/>
      <c r="H56" s="18">
        <v>5200</v>
      </c>
      <c r="I56" s="27">
        <f t="shared" si="3"/>
        <v>5200</v>
      </c>
    </row>
    <row r="57" spans="1:9" ht="22.5">
      <c r="A57" s="5"/>
      <c r="B57" s="5"/>
      <c r="C57" s="8" t="s">
        <v>90</v>
      </c>
      <c r="D57" s="5"/>
      <c r="E57" s="5" t="s">
        <v>36</v>
      </c>
      <c r="F57" s="5" t="s">
        <v>48</v>
      </c>
      <c r="G57" s="20"/>
      <c r="H57" s="18">
        <v>17560</v>
      </c>
      <c r="I57" s="27">
        <f t="shared" si="3"/>
        <v>17560</v>
      </c>
    </row>
    <row r="58" spans="1:9" ht="12.75">
      <c r="A58" s="5"/>
      <c r="B58" s="5"/>
      <c r="C58" s="8" t="s">
        <v>99</v>
      </c>
      <c r="D58" s="5"/>
      <c r="E58" s="5" t="s">
        <v>36</v>
      </c>
      <c r="F58" s="5" t="s">
        <v>68</v>
      </c>
      <c r="G58" s="20"/>
      <c r="H58" s="18">
        <v>20000</v>
      </c>
      <c r="I58" s="27">
        <f t="shared" si="3"/>
        <v>20000</v>
      </c>
    </row>
    <row r="59" spans="1:9" ht="12.75">
      <c r="A59" s="5"/>
      <c r="B59" s="5"/>
      <c r="C59" s="8" t="s">
        <v>100</v>
      </c>
      <c r="D59" s="5"/>
      <c r="E59" s="5" t="s">
        <v>36</v>
      </c>
      <c r="F59" s="5" t="s">
        <v>39</v>
      </c>
      <c r="G59" s="20"/>
      <c r="H59" s="18">
        <v>164013</v>
      </c>
      <c r="I59" s="27">
        <f t="shared" si="3"/>
        <v>164013</v>
      </c>
    </row>
    <row r="60" spans="1:9" ht="22.5">
      <c r="A60" s="5"/>
      <c r="B60" s="5"/>
      <c r="C60" s="8" t="s">
        <v>84</v>
      </c>
      <c r="D60" s="5"/>
      <c r="E60" s="5" t="s">
        <v>36</v>
      </c>
      <c r="F60" s="5" t="s">
        <v>43</v>
      </c>
      <c r="G60" s="20"/>
      <c r="H60" s="18">
        <v>71110</v>
      </c>
      <c r="I60" s="27">
        <f t="shared" si="3"/>
        <v>71110</v>
      </c>
    </row>
    <row r="61" spans="1:9" s="31" customFormat="1" ht="21">
      <c r="A61" s="21" t="s">
        <v>53</v>
      </c>
      <c r="B61" s="21" t="s">
        <v>57</v>
      </c>
      <c r="C61" s="22" t="s">
        <v>58</v>
      </c>
      <c r="D61" s="21" t="s">
        <v>59</v>
      </c>
      <c r="E61" s="21"/>
      <c r="F61" s="21"/>
      <c r="G61" s="23" t="s">
        <v>52</v>
      </c>
      <c r="H61" s="24">
        <f>H63</f>
        <v>384768</v>
      </c>
      <c r="I61" s="32">
        <f>I63</f>
        <v>384768</v>
      </c>
    </row>
    <row r="62" spans="1:9" ht="12.75">
      <c r="A62" s="5"/>
      <c r="B62" s="5"/>
      <c r="C62" s="8" t="s">
        <v>12</v>
      </c>
      <c r="D62" s="5"/>
      <c r="E62" s="5"/>
      <c r="F62" s="5"/>
      <c r="G62" s="20"/>
      <c r="H62" s="18"/>
      <c r="I62" s="27"/>
    </row>
    <row r="63" spans="1:9" ht="12.75">
      <c r="A63" s="5"/>
      <c r="B63" s="5"/>
      <c r="C63" s="8" t="s">
        <v>100</v>
      </c>
      <c r="D63" s="5"/>
      <c r="E63" s="5" t="s">
        <v>36</v>
      </c>
      <c r="F63" s="5" t="s">
        <v>39</v>
      </c>
      <c r="G63" s="20"/>
      <c r="H63" s="18">
        <v>384768</v>
      </c>
      <c r="I63" s="27">
        <f>H63</f>
        <v>384768</v>
      </c>
    </row>
    <row r="64" spans="1:9" s="31" customFormat="1" ht="31.5">
      <c r="A64" s="21" t="s">
        <v>60</v>
      </c>
      <c r="B64" s="21" t="s">
        <v>61</v>
      </c>
      <c r="C64" s="22" t="s">
        <v>62</v>
      </c>
      <c r="D64" s="21" t="s">
        <v>63</v>
      </c>
      <c r="E64" s="21"/>
      <c r="F64" s="21"/>
      <c r="G64" s="23" t="s">
        <v>52</v>
      </c>
      <c r="H64" s="24">
        <f>H66+H67</f>
        <v>13000</v>
      </c>
      <c r="I64" s="24">
        <f>I66+I67</f>
        <v>13000</v>
      </c>
    </row>
    <row r="65" spans="1:9" ht="12.75">
      <c r="A65" s="5"/>
      <c r="B65" s="5"/>
      <c r="C65" s="8" t="s">
        <v>12</v>
      </c>
      <c r="D65" s="5"/>
      <c r="E65" s="5"/>
      <c r="F65" s="5"/>
      <c r="G65" s="20"/>
      <c r="H65" s="18"/>
      <c r="I65" s="27"/>
    </row>
    <row r="66" spans="1:9" ht="12.75">
      <c r="A66" s="5"/>
      <c r="B66" s="5"/>
      <c r="C66" s="8" t="s">
        <v>100</v>
      </c>
      <c r="D66" s="5"/>
      <c r="E66" s="5" t="s">
        <v>36</v>
      </c>
      <c r="F66" s="5" t="s">
        <v>39</v>
      </c>
      <c r="G66" s="20"/>
      <c r="H66" s="18">
        <v>8000</v>
      </c>
      <c r="I66" s="27">
        <f>H66</f>
        <v>8000</v>
      </c>
    </row>
    <row r="67" spans="1:9" ht="12.75">
      <c r="A67" s="5"/>
      <c r="B67" s="5"/>
      <c r="C67" s="8" t="s">
        <v>136</v>
      </c>
      <c r="D67" s="5"/>
      <c r="E67" s="5" t="s">
        <v>36</v>
      </c>
      <c r="F67" s="5" t="s">
        <v>42</v>
      </c>
      <c r="G67" s="20"/>
      <c r="H67" s="18">
        <v>5000</v>
      </c>
      <c r="I67" s="27">
        <f>H67</f>
        <v>5000</v>
      </c>
    </row>
    <row r="68" spans="1:9" s="31" customFormat="1" ht="21">
      <c r="A68" s="21" t="s">
        <v>60</v>
      </c>
      <c r="B68" s="21" t="s">
        <v>64</v>
      </c>
      <c r="C68" s="22" t="s">
        <v>65</v>
      </c>
      <c r="D68" s="21" t="s">
        <v>66</v>
      </c>
      <c r="E68" s="21"/>
      <c r="F68" s="21"/>
      <c r="G68" s="23" t="s">
        <v>52</v>
      </c>
      <c r="H68" s="24">
        <f>SUM(H70:H73)</f>
        <v>26068</v>
      </c>
      <c r="I68" s="24">
        <f>SUM(I70:I73)</f>
        <v>26068</v>
      </c>
    </row>
    <row r="69" spans="1:9" ht="12.75">
      <c r="A69" s="5"/>
      <c r="B69" s="5"/>
      <c r="C69" s="8" t="s">
        <v>12</v>
      </c>
      <c r="D69" s="5"/>
      <c r="E69" s="5"/>
      <c r="F69" s="5"/>
      <c r="G69" s="20"/>
      <c r="H69" s="18"/>
      <c r="I69" s="27"/>
    </row>
    <row r="70" spans="1:9" ht="12.75">
      <c r="A70" s="5"/>
      <c r="B70" s="5"/>
      <c r="C70" s="8" t="s">
        <v>101</v>
      </c>
      <c r="D70" s="5"/>
      <c r="E70" s="5" t="s">
        <v>46</v>
      </c>
      <c r="F70" s="5" t="s">
        <v>47</v>
      </c>
      <c r="G70" s="20"/>
      <c r="H70" s="18">
        <v>4945</v>
      </c>
      <c r="I70" s="27">
        <f>H70</f>
        <v>4945</v>
      </c>
    </row>
    <row r="71" spans="1:9" ht="12.75">
      <c r="A71" s="5"/>
      <c r="B71" s="5"/>
      <c r="C71" s="8" t="s">
        <v>102</v>
      </c>
      <c r="D71" s="5"/>
      <c r="E71" s="5" t="s">
        <v>67</v>
      </c>
      <c r="F71" s="5" t="s">
        <v>42</v>
      </c>
      <c r="G71" s="20"/>
      <c r="H71" s="18">
        <v>3123</v>
      </c>
      <c r="I71" s="27">
        <f>H71</f>
        <v>3123</v>
      </c>
    </row>
    <row r="72" spans="1:9" ht="22.5">
      <c r="A72" s="5"/>
      <c r="B72" s="5"/>
      <c r="C72" s="8" t="s">
        <v>134</v>
      </c>
      <c r="D72" s="5"/>
      <c r="E72" s="5" t="s">
        <v>36</v>
      </c>
      <c r="F72" s="5" t="s">
        <v>39</v>
      </c>
      <c r="G72" s="20"/>
      <c r="H72" s="18">
        <v>11000</v>
      </c>
      <c r="I72" s="27">
        <f>H72</f>
        <v>11000</v>
      </c>
    </row>
    <row r="73" spans="1:9" ht="12.75">
      <c r="A73" s="5"/>
      <c r="B73" s="5"/>
      <c r="C73" s="8" t="s">
        <v>103</v>
      </c>
      <c r="D73" s="5"/>
      <c r="E73" s="5" t="s">
        <v>36</v>
      </c>
      <c r="F73" s="5" t="s">
        <v>42</v>
      </c>
      <c r="G73" s="20"/>
      <c r="H73" s="18">
        <v>7000</v>
      </c>
      <c r="I73" s="27">
        <f>H73</f>
        <v>7000</v>
      </c>
    </row>
    <row r="74" spans="1:9" s="31" customFormat="1" ht="31.5">
      <c r="A74" s="21" t="s">
        <v>13</v>
      </c>
      <c r="B74" s="21" t="s">
        <v>9</v>
      </c>
      <c r="C74" s="22" t="s">
        <v>131</v>
      </c>
      <c r="D74" s="21" t="s">
        <v>133</v>
      </c>
      <c r="E74" s="21"/>
      <c r="F74" s="21"/>
      <c r="G74" s="23" t="s">
        <v>52</v>
      </c>
      <c r="H74" s="24">
        <f>H76</f>
        <v>68700</v>
      </c>
      <c r="I74" s="32">
        <f>H74</f>
        <v>68700</v>
      </c>
    </row>
    <row r="75" spans="1:9" ht="12.75">
      <c r="A75" s="7"/>
      <c r="B75" s="7"/>
      <c r="C75" s="8" t="s">
        <v>12</v>
      </c>
      <c r="D75" s="7"/>
      <c r="E75" s="61"/>
      <c r="F75" s="61"/>
      <c r="G75" s="27"/>
      <c r="H75" s="27"/>
      <c r="I75" s="27"/>
    </row>
    <row r="76" spans="1:9" ht="12.75">
      <c r="A76" s="9"/>
      <c r="B76" s="9"/>
      <c r="C76" s="8" t="s">
        <v>132</v>
      </c>
      <c r="D76" s="9"/>
      <c r="E76" s="28">
        <v>244</v>
      </c>
      <c r="F76" s="28">
        <v>226</v>
      </c>
      <c r="G76" s="29"/>
      <c r="H76" s="29">
        <v>68700</v>
      </c>
      <c r="I76" s="29">
        <f>H76</f>
        <v>68700</v>
      </c>
    </row>
    <row r="77" spans="1:9" s="31" customFormat="1" ht="31.5">
      <c r="A77" s="21" t="s">
        <v>24</v>
      </c>
      <c r="B77" s="21" t="s">
        <v>25</v>
      </c>
      <c r="C77" s="22" t="s">
        <v>26</v>
      </c>
      <c r="D77" s="21" t="s">
        <v>27</v>
      </c>
      <c r="E77" s="21"/>
      <c r="F77" s="21"/>
      <c r="G77" s="23" t="s">
        <v>52</v>
      </c>
      <c r="H77" s="24">
        <f>H79</f>
        <v>876030</v>
      </c>
      <c r="I77" s="32">
        <f>I79</f>
        <v>876030</v>
      </c>
    </row>
    <row r="78" spans="1:9" ht="12.75">
      <c r="A78" s="5"/>
      <c r="B78" s="5"/>
      <c r="C78" s="8" t="s">
        <v>12</v>
      </c>
      <c r="D78" s="5"/>
      <c r="E78" s="5"/>
      <c r="F78" s="5"/>
      <c r="G78" s="20"/>
      <c r="H78" s="18"/>
      <c r="I78" s="27"/>
    </row>
    <row r="79" spans="1:9" ht="22.5">
      <c r="A79" s="5"/>
      <c r="B79" s="5"/>
      <c r="C79" s="8" t="s">
        <v>104</v>
      </c>
      <c r="D79" s="5"/>
      <c r="E79" s="5" t="s">
        <v>51</v>
      </c>
      <c r="F79" s="5" t="s">
        <v>39</v>
      </c>
      <c r="G79" s="20"/>
      <c r="H79" s="18">
        <v>876030</v>
      </c>
      <c r="I79" s="27">
        <f>H79</f>
        <v>876030</v>
      </c>
    </row>
    <row r="80" spans="1:9" s="31" customFormat="1" ht="31.5">
      <c r="A80" s="21" t="s">
        <v>24</v>
      </c>
      <c r="B80" s="21" t="s">
        <v>25</v>
      </c>
      <c r="C80" s="22" t="s">
        <v>26</v>
      </c>
      <c r="D80" s="21" t="s">
        <v>129</v>
      </c>
      <c r="E80" s="21"/>
      <c r="F80" s="21"/>
      <c r="G80" s="23" t="s">
        <v>52</v>
      </c>
      <c r="H80" s="24">
        <f>H82</f>
        <v>188776</v>
      </c>
      <c r="I80" s="32">
        <f>I82</f>
        <v>188776</v>
      </c>
    </row>
    <row r="81" spans="1:9" ht="12.75">
      <c r="A81" s="5"/>
      <c r="B81" s="5"/>
      <c r="C81" s="8" t="s">
        <v>12</v>
      </c>
      <c r="D81" s="5"/>
      <c r="E81" s="5"/>
      <c r="F81" s="5"/>
      <c r="G81" s="20"/>
      <c r="H81" s="18"/>
      <c r="I81" s="27"/>
    </row>
    <row r="82" spans="1:9" ht="22.5">
      <c r="A82" s="5"/>
      <c r="B82" s="5"/>
      <c r="C82" s="8" t="s">
        <v>128</v>
      </c>
      <c r="D82" s="5"/>
      <c r="E82" s="5"/>
      <c r="F82" s="5" t="s">
        <v>130</v>
      </c>
      <c r="G82" s="20"/>
      <c r="H82" s="18">
        <v>188776</v>
      </c>
      <c r="I82" s="27">
        <f>H82</f>
        <v>188776</v>
      </c>
    </row>
    <row r="83" spans="1:9" s="31" customFormat="1" ht="31.5">
      <c r="A83" s="21" t="s">
        <v>24</v>
      </c>
      <c r="B83" s="21" t="s">
        <v>28</v>
      </c>
      <c r="C83" s="22" t="s">
        <v>29</v>
      </c>
      <c r="D83" s="21" t="s">
        <v>30</v>
      </c>
      <c r="E83" s="21"/>
      <c r="F83" s="21"/>
      <c r="G83" s="23" t="s">
        <v>52</v>
      </c>
      <c r="H83" s="24">
        <v>3026000</v>
      </c>
      <c r="I83" s="32">
        <f>H83</f>
        <v>3026000</v>
      </c>
    </row>
    <row r="84" spans="1:9" ht="12.75">
      <c r="A84" s="7"/>
      <c r="B84" s="7"/>
      <c r="C84" s="8" t="s">
        <v>12</v>
      </c>
      <c r="D84" s="7"/>
      <c r="E84" s="61"/>
      <c r="F84" s="61"/>
      <c r="G84" s="27"/>
      <c r="H84" s="27"/>
      <c r="I84" s="27"/>
    </row>
    <row r="85" spans="1:9" ht="23.25" thickBot="1">
      <c r="A85" s="9"/>
      <c r="B85" s="9"/>
      <c r="C85" s="8" t="s">
        <v>105</v>
      </c>
      <c r="D85" s="9"/>
      <c r="E85" s="28">
        <v>323</v>
      </c>
      <c r="F85" s="28">
        <v>226</v>
      </c>
      <c r="G85" s="29"/>
      <c r="H85" s="29">
        <v>3026000</v>
      </c>
      <c r="I85" s="29">
        <v>3026000</v>
      </c>
    </row>
    <row r="86" spans="1:9" s="30" customFormat="1" ht="13.5" thickBot="1">
      <c r="A86" s="36" t="s">
        <v>31</v>
      </c>
      <c r="B86" s="37"/>
      <c r="C86" s="38"/>
      <c r="D86" s="38"/>
      <c r="E86" s="69"/>
      <c r="F86" s="62"/>
      <c r="G86" s="39"/>
      <c r="H86" s="40">
        <f>H4+H27+H30+H45+H49+H77+H83+H53+H61+H64+H68+H80+H74</f>
        <v>30201186</v>
      </c>
      <c r="I86" s="40">
        <f>I4+I27+I30+I45+I49+I77+I83+I53+I61+I64+I68+I80+I74</f>
        <v>30201186</v>
      </c>
    </row>
    <row r="87" spans="1:9" ht="12.75">
      <c r="A87" s="10" t="s">
        <v>32</v>
      </c>
      <c r="B87" s="11"/>
      <c r="C87" s="12"/>
      <c r="D87" s="12"/>
      <c r="E87" s="63"/>
      <c r="F87" s="63"/>
      <c r="G87" s="33"/>
      <c r="H87" s="33"/>
      <c r="I87" s="34"/>
    </row>
    <row r="88" spans="1:9" s="31" customFormat="1" ht="42">
      <c r="A88" s="21" t="s">
        <v>13</v>
      </c>
      <c r="B88" s="21"/>
      <c r="C88" s="22" t="s">
        <v>127</v>
      </c>
      <c r="D88" s="21"/>
      <c r="E88" s="21"/>
      <c r="F88" s="21"/>
      <c r="G88" s="23" t="s">
        <v>52</v>
      </c>
      <c r="H88" s="24">
        <f>H90+H91+H95+H100+H103</f>
        <v>524956</v>
      </c>
      <c r="I88" s="24">
        <f>I90+I91+I95+I100+I103</f>
        <v>601651.36</v>
      </c>
    </row>
    <row r="89" spans="1:9" ht="12.75">
      <c r="A89" s="13"/>
      <c r="B89" s="7"/>
      <c r="C89" s="8" t="s">
        <v>12</v>
      </c>
      <c r="D89" s="7"/>
      <c r="E89" s="64"/>
      <c r="F89" s="64"/>
      <c r="G89" s="19"/>
      <c r="H89" s="19"/>
      <c r="I89" s="35"/>
    </row>
    <row r="90" spans="1:9" ht="12.75">
      <c r="A90" s="13"/>
      <c r="B90" s="7"/>
      <c r="C90" s="8" t="s">
        <v>70</v>
      </c>
      <c r="D90" s="7"/>
      <c r="E90" s="64">
        <v>244</v>
      </c>
      <c r="F90" s="64">
        <v>223</v>
      </c>
      <c r="G90" s="19"/>
      <c r="H90" s="19">
        <f>I90</f>
        <v>33232.26</v>
      </c>
      <c r="I90" s="35">
        <v>33232.26</v>
      </c>
    </row>
    <row r="91" spans="1:10" ht="22.5">
      <c r="A91" s="13"/>
      <c r="B91" s="7"/>
      <c r="C91" s="8" t="s">
        <v>71</v>
      </c>
      <c r="D91" s="7"/>
      <c r="E91" s="64">
        <v>244</v>
      </c>
      <c r="F91" s="64">
        <v>225</v>
      </c>
      <c r="G91" s="19"/>
      <c r="H91" s="19">
        <f>H92+H93+H94</f>
        <v>65631.2</v>
      </c>
      <c r="I91" s="19">
        <f>I92+I93+I94</f>
        <v>65631.2</v>
      </c>
      <c r="J91" s="48"/>
    </row>
    <row r="92" spans="1:9" s="54" customFormat="1" ht="12.75">
      <c r="A92" s="59"/>
      <c r="B92" s="57"/>
      <c r="C92" s="50" t="s">
        <v>116</v>
      </c>
      <c r="D92" s="57"/>
      <c r="E92" s="65"/>
      <c r="F92" s="65"/>
      <c r="G92" s="53"/>
      <c r="H92" s="53">
        <v>52924.2</v>
      </c>
      <c r="I92" s="58">
        <f>H92</f>
        <v>52924.2</v>
      </c>
    </row>
    <row r="93" spans="1:9" s="54" customFormat="1" ht="12.75">
      <c r="A93" s="59"/>
      <c r="B93" s="57"/>
      <c r="C93" s="50" t="s">
        <v>117</v>
      </c>
      <c r="D93" s="57"/>
      <c r="E93" s="65"/>
      <c r="F93" s="65"/>
      <c r="G93" s="53"/>
      <c r="H93" s="53">
        <v>9507</v>
      </c>
      <c r="I93" s="58">
        <f>H93</f>
        <v>9507</v>
      </c>
    </row>
    <row r="94" spans="1:9" s="54" customFormat="1" ht="12.75">
      <c r="A94" s="56"/>
      <c r="B94" s="57"/>
      <c r="C94" s="50" t="s">
        <v>113</v>
      </c>
      <c r="D94" s="57"/>
      <c r="E94" s="65"/>
      <c r="F94" s="65"/>
      <c r="G94" s="53"/>
      <c r="H94" s="53">
        <v>3200</v>
      </c>
      <c r="I94" s="58">
        <f>H94</f>
        <v>3200</v>
      </c>
    </row>
    <row r="95" spans="1:10" ht="12.75">
      <c r="A95" s="14"/>
      <c r="B95" s="7"/>
      <c r="C95" s="8" t="s">
        <v>81</v>
      </c>
      <c r="D95" s="7"/>
      <c r="E95" s="64">
        <v>244</v>
      </c>
      <c r="F95" s="64">
        <v>226</v>
      </c>
      <c r="G95" s="19">
        <v>76695.36</v>
      </c>
      <c r="H95" s="19">
        <f>H96+H97+H98+H99</f>
        <v>125906.04000000001</v>
      </c>
      <c r="I95" s="19">
        <f>I96+I97+I98+I99</f>
        <v>202601.4</v>
      </c>
      <c r="J95" s="48"/>
    </row>
    <row r="96" spans="1:9" s="54" customFormat="1" ht="45">
      <c r="A96" s="59"/>
      <c r="B96" s="57"/>
      <c r="C96" s="50" t="s">
        <v>109</v>
      </c>
      <c r="D96" s="57"/>
      <c r="E96" s="65"/>
      <c r="F96" s="65"/>
      <c r="G96" s="53">
        <v>76695.36</v>
      </c>
      <c r="H96" s="53">
        <v>96120.64</v>
      </c>
      <c r="I96" s="58">
        <f>H96+G96</f>
        <v>172816</v>
      </c>
    </row>
    <row r="97" spans="1:9" s="54" customFormat="1" ht="22.5">
      <c r="A97" s="59"/>
      <c r="B97" s="57"/>
      <c r="C97" s="50" t="s">
        <v>114</v>
      </c>
      <c r="D97" s="57"/>
      <c r="E97" s="65"/>
      <c r="F97" s="65"/>
      <c r="G97" s="53"/>
      <c r="H97" s="53">
        <v>5910</v>
      </c>
      <c r="I97" s="58">
        <f>H97</f>
        <v>5910</v>
      </c>
    </row>
    <row r="98" spans="1:9" s="54" customFormat="1" ht="22.5">
      <c r="A98" s="59"/>
      <c r="B98" s="57"/>
      <c r="C98" s="50" t="s">
        <v>115</v>
      </c>
      <c r="D98" s="57"/>
      <c r="E98" s="65"/>
      <c r="F98" s="65"/>
      <c r="G98" s="53"/>
      <c r="H98" s="53">
        <v>920</v>
      </c>
      <c r="I98" s="58">
        <f>H98</f>
        <v>920</v>
      </c>
    </row>
    <row r="99" spans="1:9" s="54" customFormat="1" ht="33.75">
      <c r="A99" s="59"/>
      <c r="B99" s="57"/>
      <c r="C99" s="50" t="s">
        <v>110</v>
      </c>
      <c r="D99" s="57"/>
      <c r="E99" s="65"/>
      <c r="F99" s="65"/>
      <c r="G99" s="53"/>
      <c r="H99" s="53">
        <v>22955.4</v>
      </c>
      <c r="I99" s="58">
        <f>H99</f>
        <v>22955.4</v>
      </c>
    </row>
    <row r="100" spans="1:9" ht="22.5">
      <c r="A100" s="14"/>
      <c r="B100" s="7"/>
      <c r="C100" s="8" t="s">
        <v>126</v>
      </c>
      <c r="D100" s="7"/>
      <c r="E100" s="64">
        <v>244</v>
      </c>
      <c r="F100" s="64">
        <v>310</v>
      </c>
      <c r="G100" s="19"/>
      <c r="H100" s="19">
        <f>H101+H102</f>
        <v>274871.5</v>
      </c>
      <c r="I100" s="19">
        <f>I101+I102</f>
        <v>274871.5</v>
      </c>
    </row>
    <row r="101" spans="1:9" s="54" customFormat="1" ht="12.75">
      <c r="A101" s="56"/>
      <c r="B101" s="57"/>
      <c r="C101" s="50" t="s">
        <v>111</v>
      </c>
      <c r="D101" s="57"/>
      <c r="E101" s="65"/>
      <c r="F101" s="65"/>
      <c r="G101" s="53"/>
      <c r="H101" s="53">
        <v>15774</v>
      </c>
      <c r="I101" s="58">
        <f>H101</f>
        <v>15774</v>
      </c>
    </row>
    <row r="102" spans="1:9" s="54" customFormat="1" ht="22.5">
      <c r="A102" s="59"/>
      <c r="B102" s="57"/>
      <c r="C102" s="50" t="s">
        <v>137</v>
      </c>
      <c r="D102" s="57"/>
      <c r="E102" s="65"/>
      <c r="F102" s="65"/>
      <c r="G102" s="53"/>
      <c r="H102" s="53">
        <v>259097.5</v>
      </c>
      <c r="I102" s="58">
        <f>H102</f>
        <v>259097.5</v>
      </c>
    </row>
    <row r="103" spans="1:9" ht="22.5">
      <c r="A103" s="14"/>
      <c r="B103" s="7"/>
      <c r="C103" s="8" t="s">
        <v>121</v>
      </c>
      <c r="D103" s="7"/>
      <c r="E103" s="64">
        <v>244</v>
      </c>
      <c r="F103" s="64">
        <v>340</v>
      </c>
      <c r="G103" s="19"/>
      <c r="H103" s="19">
        <f>H104+H105</f>
        <v>25315</v>
      </c>
      <c r="I103" s="19">
        <f>I104+I105</f>
        <v>25315</v>
      </c>
    </row>
    <row r="104" spans="1:9" s="54" customFormat="1" ht="12.75">
      <c r="A104" s="59"/>
      <c r="B104" s="57"/>
      <c r="C104" s="50" t="s">
        <v>112</v>
      </c>
      <c r="D104" s="57"/>
      <c r="E104" s="65"/>
      <c r="F104" s="65"/>
      <c r="G104" s="53"/>
      <c r="H104" s="53">
        <v>11050</v>
      </c>
      <c r="I104" s="58">
        <f>H104</f>
        <v>11050</v>
      </c>
    </row>
    <row r="105" spans="1:9" s="54" customFormat="1" ht="22.5">
      <c r="A105" s="56"/>
      <c r="B105" s="57"/>
      <c r="C105" s="50" t="s">
        <v>118</v>
      </c>
      <c r="D105" s="57"/>
      <c r="E105" s="65"/>
      <c r="F105" s="65"/>
      <c r="G105" s="53"/>
      <c r="H105" s="53">
        <v>14265</v>
      </c>
      <c r="I105" s="58">
        <f>H105</f>
        <v>14265</v>
      </c>
    </row>
    <row r="106" spans="1:9" s="31" customFormat="1" ht="21">
      <c r="A106" s="21" t="s">
        <v>13</v>
      </c>
      <c r="B106" s="21"/>
      <c r="C106" s="22" t="s">
        <v>120</v>
      </c>
      <c r="D106" s="21"/>
      <c r="E106" s="21"/>
      <c r="F106" s="21"/>
      <c r="G106" s="23" t="s">
        <v>52</v>
      </c>
      <c r="H106" s="24">
        <f>H107+H110+H112</f>
        <v>234410</v>
      </c>
      <c r="I106" s="32">
        <f>H106</f>
        <v>234410</v>
      </c>
    </row>
    <row r="107" spans="1:10" ht="12.75">
      <c r="A107" s="14"/>
      <c r="B107" s="7"/>
      <c r="C107" s="8" t="s">
        <v>81</v>
      </c>
      <c r="D107" s="7"/>
      <c r="E107" s="64">
        <v>244</v>
      </c>
      <c r="F107" s="64">
        <v>226</v>
      </c>
      <c r="G107" s="19"/>
      <c r="H107" s="19">
        <f>H108+H109</f>
        <v>154480</v>
      </c>
      <c r="I107" s="35">
        <f>G107+H107</f>
        <v>154480</v>
      </c>
      <c r="J107" s="48"/>
    </row>
    <row r="108" spans="1:9" s="54" customFormat="1" ht="22.5">
      <c r="A108" s="59"/>
      <c r="B108" s="57"/>
      <c r="C108" s="50" t="s">
        <v>119</v>
      </c>
      <c r="D108" s="57"/>
      <c r="E108" s="65"/>
      <c r="F108" s="65"/>
      <c r="G108" s="53"/>
      <c r="H108" s="53">
        <v>41980</v>
      </c>
      <c r="I108" s="58">
        <f>H108</f>
        <v>41980</v>
      </c>
    </row>
    <row r="109" spans="1:9" s="54" customFormat="1" ht="12.75">
      <c r="A109" s="59"/>
      <c r="B109" s="57"/>
      <c r="C109" s="50" t="s">
        <v>124</v>
      </c>
      <c r="D109" s="57"/>
      <c r="E109" s="65"/>
      <c r="F109" s="65"/>
      <c r="G109" s="53"/>
      <c r="H109" s="53">
        <v>112500</v>
      </c>
      <c r="I109" s="58">
        <f>H109</f>
        <v>112500</v>
      </c>
    </row>
    <row r="110" spans="1:9" ht="12.75">
      <c r="A110" s="14"/>
      <c r="B110" s="7"/>
      <c r="C110" s="8" t="s">
        <v>122</v>
      </c>
      <c r="D110" s="7"/>
      <c r="E110" s="64">
        <v>244</v>
      </c>
      <c r="F110" s="64">
        <v>290</v>
      </c>
      <c r="G110" s="19"/>
      <c r="H110" s="19">
        <f>H111</f>
        <v>33750</v>
      </c>
      <c r="I110" s="19">
        <f>I111</f>
        <v>33750</v>
      </c>
    </row>
    <row r="111" spans="1:9" s="54" customFormat="1" ht="12.75">
      <c r="A111" s="56"/>
      <c r="B111" s="57"/>
      <c r="C111" s="50" t="s">
        <v>125</v>
      </c>
      <c r="D111" s="57"/>
      <c r="E111" s="65"/>
      <c r="F111" s="65"/>
      <c r="G111" s="53"/>
      <c r="H111" s="53">
        <v>33750</v>
      </c>
      <c r="I111" s="58">
        <f>H111</f>
        <v>33750</v>
      </c>
    </row>
    <row r="112" spans="1:9" ht="22.5">
      <c r="A112" s="14"/>
      <c r="B112" s="7"/>
      <c r="C112" s="8" t="s">
        <v>121</v>
      </c>
      <c r="D112" s="7"/>
      <c r="E112" s="64">
        <v>244</v>
      </c>
      <c r="F112" s="64">
        <v>340</v>
      </c>
      <c r="G112" s="19"/>
      <c r="H112" s="19">
        <f>H113</f>
        <v>46180</v>
      </c>
      <c r="I112" s="19">
        <f>I113</f>
        <v>46180</v>
      </c>
    </row>
    <row r="113" spans="1:9" s="54" customFormat="1" ht="22.5">
      <c r="A113" s="56"/>
      <c r="B113" s="57"/>
      <c r="C113" s="50" t="s">
        <v>123</v>
      </c>
      <c r="D113" s="57"/>
      <c r="E113" s="65"/>
      <c r="F113" s="65"/>
      <c r="G113" s="53"/>
      <c r="H113" s="53">
        <v>46180</v>
      </c>
      <c r="I113" s="58">
        <f>H113</f>
        <v>46180</v>
      </c>
    </row>
    <row r="114" spans="1:9" s="30" customFormat="1" ht="13.5" thickBot="1">
      <c r="A114" s="41" t="s">
        <v>33</v>
      </c>
      <c r="B114" s="42"/>
      <c r="C114" s="43"/>
      <c r="D114" s="43"/>
      <c r="E114" s="66"/>
      <c r="F114" s="66"/>
      <c r="G114" s="44">
        <f>G95</f>
        <v>76695.36</v>
      </c>
      <c r="H114" s="44">
        <f>H106+H88</f>
        <v>759366</v>
      </c>
      <c r="I114" s="44">
        <f>I106+I88</f>
        <v>836061.36</v>
      </c>
    </row>
    <row r="115" spans="1:9" s="47" customFormat="1" ht="12" thickBot="1">
      <c r="A115" s="45" t="s">
        <v>34</v>
      </c>
      <c r="B115" s="46"/>
      <c r="C115" s="46"/>
      <c r="D115" s="46"/>
      <c r="E115" s="70"/>
      <c r="F115" s="67"/>
      <c r="G115" s="40">
        <f>G114+G86</f>
        <v>76695.36</v>
      </c>
      <c r="H115" s="40">
        <f>H114+H86</f>
        <v>30960552</v>
      </c>
      <c r="I115" s="40">
        <f>I114+I86</f>
        <v>31037247.36</v>
      </c>
    </row>
    <row r="119" ht="12.75">
      <c r="H119" s="48"/>
    </row>
    <row r="120" ht="12.75">
      <c r="H120" s="48"/>
    </row>
    <row r="121" ht="12.75">
      <c r="H121" s="48"/>
    </row>
    <row r="122" ht="12.75">
      <c r="H122" s="48"/>
    </row>
    <row r="123" ht="12.75">
      <c r="H123" s="48"/>
    </row>
    <row r="124" ht="12.75">
      <c r="H124" s="48"/>
    </row>
    <row r="125" ht="12.75">
      <c r="H125" s="48"/>
    </row>
    <row r="126" ht="12.75">
      <c r="H126" s="48"/>
    </row>
  </sheetData>
  <sheetProtection/>
  <printOptions/>
  <pageMargins left="0.72" right="0.25" top="0.37" bottom="0.33" header="0.3" footer="0.3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ekonom6</dc:creator>
  <cp:keywords/>
  <dc:description/>
  <cp:lastModifiedBy>USer</cp:lastModifiedBy>
  <cp:lastPrinted>2017-05-05T08:09:41Z</cp:lastPrinted>
  <dcterms:created xsi:type="dcterms:W3CDTF">2017-01-16T07:45:57Z</dcterms:created>
  <dcterms:modified xsi:type="dcterms:W3CDTF">2017-05-16T09:09:47Z</dcterms:modified>
  <cp:category/>
  <cp:version/>
  <cp:contentType/>
  <cp:contentStatus/>
</cp:coreProperties>
</file>